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明细报价表-物资" sheetId="3" r:id="rId1"/>
  </sheets>
  <definedNames>
    <definedName name="_xlnm.Print_Area" localSheetId="0">'明细报价表-物资'!$A$1:$G$33</definedName>
  </definedNames>
  <calcPr calcId="144525"/>
</workbook>
</file>

<file path=xl/sharedStrings.xml><?xml version="1.0" encoding="utf-8"?>
<sst xmlns="http://schemas.openxmlformats.org/spreadsheetml/2006/main" count="81" uniqueCount="68">
  <si>
    <t>明细报价表</t>
  </si>
  <si>
    <t>项目名称</t>
  </si>
  <si>
    <t>寒亭政府产业园杆线迁移工程</t>
  </si>
  <si>
    <t>单位：万元</t>
  </si>
  <si>
    <t>序号</t>
  </si>
  <si>
    <t>项目内容</t>
  </si>
  <si>
    <t>单位</t>
  </si>
  <si>
    <t>工程量</t>
  </si>
  <si>
    <t>主要内容及范围说明</t>
  </si>
  <si>
    <t>单价</t>
  </si>
  <si>
    <t>小计</t>
  </si>
  <si>
    <t>电杆组立（230*15000mm底部法兰杆）</t>
  </si>
  <si>
    <t>根</t>
  </si>
  <si>
    <t>1、名称：底部法兰杆
2、规格：230*15000mm
3、综合报价含电杆运输、电杆组立、爬梯、横担、标牌安装等，不含法兰杆基础浇制
4、施工单位自行考虑运距等一切因素，一旦中标，任何情况下均不得调整</t>
  </si>
  <si>
    <t>电杆组立（230*18000mm抗弯杆）</t>
  </si>
  <si>
    <t>1、名称：抗弯杆
2、规格：230*18000mm
3、综合报价含电杆运输、电杆组立、爬梯、横担、标牌安装等，不含法兰杆基础浇制
4、施工单位自行考虑运距等一切因素，一旦中标，任何情况下均不得调整</t>
  </si>
  <si>
    <t>电杆组立（300*13000mm底部法兰杆）</t>
  </si>
  <si>
    <t>1、名称：底部法兰杆
2、规格：300*13000mm
3、综合报价含电杆运输、电杆组立、爬梯、横担、标牌安装等，不含法兰杆基础浇制
4、施工单位自行考虑运距等一切因素，一旦中标，任何情况下均不得调整</t>
  </si>
  <si>
    <t>电杆组立（400*13000mm底部法兰杆）</t>
  </si>
  <si>
    <t>1、名称：底部法兰杆
2、规格：400*13000mm
3、综合报价含电杆运输、电杆组立、爬梯、横担、标牌安装等，不含法兰杆基础浇制
4、施工单位自行考虑运距等一切因素，一旦中标，任何情况下均不得调整</t>
  </si>
  <si>
    <t>电杆组立（GN35-13 钢管杆）</t>
  </si>
  <si>
    <t>1、名称：钢管杆
2、规格：GN35-13
3、综合报价含钢管杆运输、组立、横担、爬梯、标牌安装等，不含钢管杆基础浇制
4、施工单位自行考虑运距等一切因素，一旦中标，任何情况下均不得调整</t>
  </si>
  <si>
    <t>电杆组立（GN39-16 钢管杆）</t>
  </si>
  <si>
    <t>1、名称：钢管杆
2、规格：GN39-16
3、综合报价含钢管杆运输、组立、横担、爬梯、标牌安装等，不含钢管杆基础浇制
4、施工单位自行考虑运距等一切因素，一旦中标，任何情况下均不得调整</t>
  </si>
  <si>
    <t>电杆组立（GN45-16 钢管杆）</t>
  </si>
  <si>
    <t>1、名称：钢管杆
2、规格：GN45-16
3、综合报价含钢管杆运输、组立、横担、爬梯、标牌安装等，不含钢管杆基础浇制
4、施工单位自行考虑运距等一切因素，一旦中标，任何情况下均不得调整</t>
  </si>
  <si>
    <t>杆上设备（真空断路器安装）</t>
  </si>
  <si>
    <t>台</t>
  </si>
  <si>
    <t>1、名称：柱上断路器
2、型号：户外智能永磁,ZW32-12F/MG-630A
3、隔离闸刀：有隔离闸刀
4、电压等级：AC10kV
5、额定开断电流：20kA
6、额定电流：630A
7、综合报价含接地、断路器支架安装、调试等</t>
  </si>
  <si>
    <t>杆上设备（避雷器安装）</t>
  </si>
  <si>
    <t>组</t>
  </si>
  <si>
    <t>1、名称：避雷器
2、型号：AC10kV,17kV/50kV
3、综合报价含接地安装、避雷器支架安装、调试等。</t>
  </si>
  <si>
    <t>两进两出户外环网柜安装</t>
  </si>
  <si>
    <t>1、名称：一二次融合环网柜
2、型号：SF6,630A,两进两出环网型,AC10kV,Safe,电动操作
3、详见设计图纸要求，不包含环网柜基础制作，包含标牌等安装</t>
  </si>
  <si>
    <t>导线架设（AC10kV,JKLYJ,240）</t>
  </si>
  <si>
    <t>km/单线</t>
  </si>
  <si>
    <t>1、名称：架空绝缘导线
2、型号：AC10kV,JKLYJ,240
3、包含导线运输、架设、导线跨越、异形并沟线夹、接地线夹、柱式绝缘子、耐张绝缘子、相位牌等一切金具安装</t>
  </si>
  <si>
    <t>电力电缆（YJV22-8.7/10-3*50电缆）</t>
  </si>
  <si>
    <t>m</t>
  </si>
  <si>
    <t>1、名称：高压电缆
2、型号：YJV22-8.7/10-3*50
3、敷设方式、部位：穿管
4、含防火封堵、支架制作安装、电缆试验、故障指示器安装等</t>
  </si>
  <si>
    <t>电力电缆（YJV22-8.7/10-3*240电缆）</t>
  </si>
  <si>
    <t>1、名称：高压电缆
2、型号：YJV22-8.7/10-3*240
3、敷设方式、部位：穿管
4、含防火封堵、支架制作安装、电缆试验、故障指示器安装等</t>
  </si>
  <si>
    <t>电力电缆头（YJV22-8.7/10-3*50终端）</t>
  </si>
  <si>
    <t>个</t>
  </si>
  <si>
    <t>1、名称：高压电缆头制作安装
2、规格：YJV22-8.7/10-3*50</t>
  </si>
  <si>
    <t>电力电缆头（YJV22-8.7/10-3*240终端）</t>
  </si>
  <si>
    <t>1、名称：高压电缆头制作安装
2、规格：YJV22-8.7/10-3*240</t>
  </si>
  <si>
    <t>电缆标示桩</t>
  </si>
  <si>
    <t>1、C15混凝土预制
2、具体做法详见设计图纸及规范</t>
  </si>
  <si>
    <t>电缆保护管（钢管）</t>
  </si>
  <si>
    <t>1、名称：钢管敷设
2、规格：φ100*3000mm厚3.5、φ100*2500mm厚3
3、敷设方式：沿杆</t>
  </si>
  <si>
    <t>导线拆除</t>
  </si>
  <si>
    <t>1、拆除高压架空绝缘导线
2、废旧导线需退回仓库，包含金具绝缘子等拆除，拆除材料的装卸、运输等费用</t>
  </si>
  <si>
    <t>电杆拆除</t>
  </si>
  <si>
    <t>根（基）</t>
  </si>
  <si>
    <t>1、名称：电杆拆除
2、拆除电杆需集中堆放，包含横担、避雷器、跌落保险等拆除，拆除材料的装卸、运输等费用</t>
  </si>
  <si>
    <t>电力电缆拆除</t>
  </si>
  <si>
    <t>1、名称：高压电缆拆除
2、规格：AC10kV,YJV,300,3,22,ZC
3、拆除电缆需需退回仓库，包含电缆头等拆除，拆除材料的装卸、运输等费用</t>
  </si>
  <si>
    <t>税  率</t>
  </si>
  <si>
    <t>施工工期</t>
  </si>
  <si>
    <t>30日历天</t>
  </si>
  <si>
    <t>合计（总价）（万元）</t>
  </si>
  <si>
    <t>小写（小数点后最多保留4位数）</t>
  </si>
  <si>
    <t>折扣费率</t>
  </si>
  <si>
    <t>折扣后总价</t>
  </si>
  <si>
    <t>折扣后总价（大写）</t>
  </si>
  <si>
    <t>报价单位：                （盖章）</t>
  </si>
  <si>
    <t>法定代表人（或委托代理人）：                （签字）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</si>
</sst>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[DBNum2][$RMB]General;[Red][DBNum2][$RMB]General"/>
    <numFmt numFmtId="178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20"/>
      <color indexed="8"/>
      <name val="黑体"/>
      <charset val="134"/>
    </font>
    <font>
      <sz val="10"/>
      <color indexed="8"/>
      <name val="宋体"/>
      <charset val="134"/>
    </font>
    <font>
      <sz val="11"/>
      <color indexed="10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4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left" vertical="center" wrapText="1" readingOrder="1"/>
    </xf>
    <xf numFmtId="176" fontId="1" fillId="0" borderId="5" xfId="0" applyNumberFormat="1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177" fontId="1" fillId="2" borderId="5" xfId="0" applyNumberFormat="1" applyFont="1" applyFill="1" applyBorder="1" applyAlignment="1">
      <alignment horizontal="center" vertical="center" wrapText="1"/>
    </xf>
    <xf numFmtId="177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78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10 2" xfId="50"/>
    <cellStyle name="常规 47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view="pageBreakPreview" zoomScaleNormal="100" topLeftCell="A23" workbookViewId="0">
      <selection activeCell="I34" sqref="I34"/>
    </sheetView>
  </sheetViews>
  <sheetFormatPr defaultColWidth="9" defaultRowHeight="13.5" outlineLevelCol="6"/>
  <cols>
    <col min="1" max="1" width="9.875" style="1" customWidth="1"/>
    <col min="2" max="2" width="14" style="1" customWidth="1"/>
    <col min="3" max="3" width="8.375" style="1" customWidth="1"/>
    <col min="4" max="4" width="9" style="1"/>
    <col min="5" max="5" width="49" style="1" customWidth="1"/>
    <col min="6" max="6" width="10.5" style="1" customWidth="1"/>
    <col min="7" max="7" width="10.875" style="1" customWidth="1"/>
    <col min="8" max="16384" width="9" style="1"/>
  </cols>
  <sheetData>
    <row r="1" ht="47.1" customHeight="1" spans="1:7">
      <c r="A1" s="2" t="s">
        <v>0</v>
      </c>
      <c r="B1" s="2"/>
      <c r="C1" s="2"/>
      <c r="D1" s="2"/>
      <c r="E1" s="2"/>
      <c r="F1" s="2"/>
      <c r="G1" s="2"/>
    </row>
    <row r="2" ht="32.1" customHeight="1" spans="1:7">
      <c r="A2" s="3" t="s">
        <v>1</v>
      </c>
      <c r="B2" s="4" t="s">
        <v>2</v>
      </c>
      <c r="C2" s="4"/>
      <c r="D2" s="4"/>
      <c r="E2" s="4"/>
      <c r="F2" s="4" t="s">
        <v>3</v>
      </c>
      <c r="G2" s="5"/>
    </row>
    <row r="3" ht="32.1" customHeight="1" spans="1:7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8" t="s">
        <v>10</v>
      </c>
    </row>
    <row r="4" ht="84" customHeight="1" spans="1:7">
      <c r="A4" s="6">
        <v>1</v>
      </c>
      <c r="B4" s="9" t="s">
        <v>11</v>
      </c>
      <c r="C4" s="9" t="s">
        <v>12</v>
      </c>
      <c r="D4" s="9">
        <v>8</v>
      </c>
      <c r="E4" s="10" t="s">
        <v>13</v>
      </c>
      <c r="F4" s="11">
        <f>900/10000</f>
        <v>0.09</v>
      </c>
      <c r="G4" s="12">
        <f t="shared" ref="G4:G23" si="0">D4*F4</f>
        <v>0.72</v>
      </c>
    </row>
    <row r="5" ht="84" customHeight="1" spans="1:7">
      <c r="A5" s="6">
        <v>2</v>
      </c>
      <c r="B5" s="9" t="s">
        <v>14</v>
      </c>
      <c r="C5" s="9" t="s">
        <v>12</v>
      </c>
      <c r="D5" s="9">
        <v>18</v>
      </c>
      <c r="E5" s="10" t="s">
        <v>15</v>
      </c>
      <c r="F5" s="11">
        <f>880/10000</f>
        <v>0.088</v>
      </c>
      <c r="G5" s="12">
        <f t="shared" si="0"/>
        <v>1.584</v>
      </c>
    </row>
    <row r="6" ht="84" customHeight="1" spans="1:7">
      <c r="A6" s="6">
        <v>3</v>
      </c>
      <c r="B6" s="9" t="s">
        <v>16</v>
      </c>
      <c r="C6" s="9" t="s">
        <v>12</v>
      </c>
      <c r="D6" s="9">
        <v>4</v>
      </c>
      <c r="E6" s="10" t="s">
        <v>17</v>
      </c>
      <c r="F6" s="11">
        <f>900/10000</f>
        <v>0.09</v>
      </c>
      <c r="G6" s="12">
        <f t="shared" si="0"/>
        <v>0.36</v>
      </c>
    </row>
    <row r="7" ht="84" customHeight="1" spans="1:7">
      <c r="A7" s="6">
        <v>4</v>
      </c>
      <c r="B7" s="9" t="s">
        <v>18</v>
      </c>
      <c r="C7" s="9" t="s">
        <v>12</v>
      </c>
      <c r="D7" s="9">
        <v>2</v>
      </c>
      <c r="E7" s="10" t="s">
        <v>19</v>
      </c>
      <c r="F7" s="11">
        <f>930/10000</f>
        <v>0.093</v>
      </c>
      <c r="G7" s="12">
        <f t="shared" si="0"/>
        <v>0.186</v>
      </c>
    </row>
    <row r="8" ht="84" customHeight="1" spans="1:7">
      <c r="A8" s="6">
        <v>5</v>
      </c>
      <c r="B8" s="9" t="s">
        <v>20</v>
      </c>
      <c r="C8" s="9" t="s">
        <v>12</v>
      </c>
      <c r="D8" s="9">
        <v>1</v>
      </c>
      <c r="E8" s="10" t="s">
        <v>21</v>
      </c>
      <c r="F8" s="11">
        <v>1.26</v>
      </c>
      <c r="G8" s="12">
        <f t="shared" si="0"/>
        <v>1.26</v>
      </c>
    </row>
    <row r="9" ht="84" customHeight="1" spans="1:7">
      <c r="A9" s="6">
        <v>6</v>
      </c>
      <c r="B9" s="9" t="s">
        <v>22</v>
      </c>
      <c r="C9" s="9" t="s">
        <v>12</v>
      </c>
      <c r="D9" s="9">
        <v>3</v>
      </c>
      <c r="E9" s="10" t="s">
        <v>23</v>
      </c>
      <c r="F9" s="11">
        <v>1.68</v>
      </c>
      <c r="G9" s="12">
        <f t="shared" si="0"/>
        <v>5.04</v>
      </c>
    </row>
    <row r="10" ht="84" customHeight="1" spans="1:7">
      <c r="A10" s="6">
        <v>7</v>
      </c>
      <c r="B10" s="9" t="s">
        <v>24</v>
      </c>
      <c r="C10" s="9" t="s">
        <v>12</v>
      </c>
      <c r="D10" s="9">
        <v>6</v>
      </c>
      <c r="E10" s="10" t="s">
        <v>25</v>
      </c>
      <c r="F10" s="11">
        <v>1.715</v>
      </c>
      <c r="G10" s="12">
        <f t="shared" si="0"/>
        <v>10.29</v>
      </c>
    </row>
    <row r="11" ht="90.95" customHeight="1" spans="1:7">
      <c r="A11" s="6">
        <v>8</v>
      </c>
      <c r="B11" s="9" t="s">
        <v>26</v>
      </c>
      <c r="C11" s="9" t="s">
        <v>27</v>
      </c>
      <c r="D11" s="9">
        <v>2</v>
      </c>
      <c r="E11" s="10" t="s">
        <v>28</v>
      </c>
      <c r="F11" s="11">
        <v>0.3</v>
      </c>
      <c r="G11" s="12">
        <f t="shared" si="0"/>
        <v>0.6</v>
      </c>
    </row>
    <row r="12" ht="45.95" customHeight="1" spans="1:7">
      <c r="A12" s="6">
        <v>9</v>
      </c>
      <c r="B12" s="9" t="s">
        <v>29</v>
      </c>
      <c r="C12" s="9" t="s">
        <v>30</v>
      </c>
      <c r="D12" s="9">
        <v>33</v>
      </c>
      <c r="E12" s="10" t="s">
        <v>31</v>
      </c>
      <c r="F12" s="11">
        <v>0.023</v>
      </c>
      <c r="G12" s="12">
        <f t="shared" si="0"/>
        <v>0.759</v>
      </c>
    </row>
    <row r="13" ht="48" customHeight="1" spans="1:7">
      <c r="A13" s="6">
        <v>10</v>
      </c>
      <c r="B13" s="9" t="s">
        <v>32</v>
      </c>
      <c r="C13" s="9" t="s">
        <v>27</v>
      </c>
      <c r="D13" s="9">
        <v>2</v>
      </c>
      <c r="E13" s="10" t="s">
        <v>33</v>
      </c>
      <c r="F13" s="11">
        <v>1.4</v>
      </c>
      <c r="G13" s="12">
        <f t="shared" si="0"/>
        <v>2.8</v>
      </c>
    </row>
    <row r="14" ht="54" customHeight="1" spans="1:7">
      <c r="A14" s="6">
        <v>11</v>
      </c>
      <c r="B14" s="9" t="s">
        <v>34</v>
      </c>
      <c r="C14" s="9" t="s">
        <v>35</v>
      </c>
      <c r="D14" s="9">
        <v>17</v>
      </c>
      <c r="E14" s="10" t="s">
        <v>36</v>
      </c>
      <c r="F14" s="11">
        <f>1500/10000</f>
        <v>0.15</v>
      </c>
      <c r="G14" s="12">
        <f t="shared" si="0"/>
        <v>2.55</v>
      </c>
    </row>
    <row r="15" ht="54.95" customHeight="1" spans="1:7">
      <c r="A15" s="6">
        <v>12</v>
      </c>
      <c r="B15" s="9" t="s">
        <v>37</v>
      </c>
      <c r="C15" s="9" t="s">
        <v>38</v>
      </c>
      <c r="D15" s="9">
        <v>150</v>
      </c>
      <c r="E15" s="10" t="s">
        <v>39</v>
      </c>
      <c r="F15" s="11">
        <f>8.8/10000</f>
        <v>0.00088</v>
      </c>
      <c r="G15" s="12">
        <f t="shared" si="0"/>
        <v>0.132</v>
      </c>
    </row>
    <row r="16" ht="54" customHeight="1" spans="1:7">
      <c r="A16" s="6">
        <v>13</v>
      </c>
      <c r="B16" s="9" t="s">
        <v>40</v>
      </c>
      <c r="C16" s="9" t="s">
        <v>38</v>
      </c>
      <c r="D16" s="9">
        <v>1920</v>
      </c>
      <c r="E16" s="10" t="s">
        <v>41</v>
      </c>
      <c r="F16" s="11">
        <f>28/10000</f>
        <v>0.0028</v>
      </c>
      <c r="G16" s="12">
        <f t="shared" si="0"/>
        <v>5.376</v>
      </c>
    </row>
    <row r="17" ht="44.1" customHeight="1" spans="1:7">
      <c r="A17" s="6">
        <v>14</v>
      </c>
      <c r="B17" s="9" t="s">
        <v>42</v>
      </c>
      <c r="C17" s="9" t="s">
        <v>43</v>
      </c>
      <c r="D17" s="9">
        <v>2</v>
      </c>
      <c r="E17" s="10" t="s">
        <v>44</v>
      </c>
      <c r="F17" s="11">
        <f>220/10000</f>
        <v>0.022</v>
      </c>
      <c r="G17" s="12">
        <f t="shared" si="0"/>
        <v>0.044</v>
      </c>
    </row>
    <row r="18" ht="44.1" customHeight="1" spans="1:7">
      <c r="A18" s="6">
        <v>15</v>
      </c>
      <c r="B18" s="9" t="s">
        <v>45</v>
      </c>
      <c r="C18" s="9" t="s">
        <v>43</v>
      </c>
      <c r="D18" s="9">
        <v>28</v>
      </c>
      <c r="E18" s="10" t="s">
        <v>46</v>
      </c>
      <c r="F18" s="11">
        <f>480/10000</f>
        <v>0.048</v>
      </c>
      <c r="G18" s="12">
        <f t="shared" si="0"/>
        <v>1.344</v>
      </c>
    </row>
    <row r="19" ht="36.95" customHeight="1" spans="1:7">
      <c r="A19" s="6">
        <v>16</v>
      </c>
      <c r="B19" s="9" t="s">
        <v>47</v>
      </c>
      <c r="C19" s="9" t="s">
        <v>12</v>
      </c>
      <c r="D19" s="9">
        <v>50</v>
      </c>
      <c r="E19" s="10" t="s">
        <v>48</v>
      </c>
      <c r="F19" s="11">
        <f>150/10000</f>
        <v>0.015</v>
      </c>
      <c r="G19" s="12">
        <f t="shared" si="0"/>
        <v>0.75</v>
      </c>
    </row>
    <row r="20" ht="45" customHeight="1" spans="1:7">
      <c r="A20" s="6">
        <v>17</v>
      </c>
      <c r="B20" s="9" t="s">
        <v>49</v>
      </c>
      <c r="C20" s="9" t="s">
        <v>12</v>
      </c>
      <c r="D20" s="9">
        <v>22</v>
      </c>
      <c r="E20" s="10" t="s">
        <v>50</v>
      </c>
      <c r="F20" s="11">
        <f>250/10000</f>
        <v>0.025</v>
      </c>
      <c r="G20" s="12">
        <f t="shared" si="0"/>
        <v>0.55</v>
      </c>
    </row>
    <row r="21" ht="45" customHeight="1" spans="1:7">
      <c r="A21" s="6">
        <v>18</v>
      </c>
      <c r="B21" s="9" t="s">
        <v>51</v>
      </c>
      <c r="C21" s="9" t="s">
        <v>35</v>
      </c>
      <c r="D21" s="9">
        <v>8</v>
      </c>
      <c r="E21" s="10" t="s">
        <v>52</v>
      </c>
      <c r="F21" s="11">
        <f>15/10000</f>
        <v>0.0015</v>
      </c>
      <c r="G21" s="12">
        <f t="shared" si="0"/>
        <v>0.012</v>
      </c>
    </row>
    <row r="22" ht="45" customHeight="1" spans="1:7">
      <c r="A22" s="6">
        <v>19</v>
      </c>
      <c r="B22" s="9" t="s">
        <v>53</v>
      </c>
      <c r="C22" s="9" t="s">
        <v>54</v>
      </c>
      <c r="D22" s="9">
        <v>31</v>
      </c>
      <c r="E22" s="10" t="s">
        <v>55</v>
      </c>
      <c r="F22" s="11">
        <f>400/10000</f>
        <v>0.04</v>
      </c>
      <c r="G22" s="12">
        <f t="shared" si="0"/>
        <v>1.24</v>
      </c>
    </row>
    <row r="23" ht="56.1" customHeight="1" spans="1:7">
      <c r="A23" s="6">
        <v>20</v>
      </c>
      <c r="B23" s="9" t="s">
        <v>56</v>
      </c>
      <c r="C23" s="9" t="s">
        <v>38</v>
      </c>
      <c r="D23" s="9">
        <v>1450</v>
      </c>
      <c r="E23" s="10" t="s">
        <v>57</v>
      </c>
      <c r="F23" s="11">
        <f>28/10000</f>
        <v>0.0028</v>
      </c>
      <c r="G23" s="12">
        <f t="shared" si="0"/>
        <v>4.06</v>
      </c>
    </row>
    <row r="24" ht="32.1" customHeight="1" spans="1:7">
      <c r="A24" s="6" t="s">
        <v>58</v>
      </c>
      <c r="B24" s="7"/>
      <c r="C24" s="13">
        <v>0.03</v>
      </c>
      <c r="D24" s="7"/>
      <c r="E24" s="7"/>
      <c r="F24" s="7"/>
      <c r="G24" s="8"/>
    </row>
    <row r="25" ht="32.1" customHeight="1" spans="1:7">
      <c r="A25" s="6" t="s">
        <v>59</v>
      </c>
      <c r="B25" s="7"/>
      <c r="C25" s="7" t="s">
        <v>60</v>
      </c>
      <c r="D25" s="7"/>
      <c r="E25" s="7"/>
      <c r="F25" s="7"/>
      <c r="G25" s="8"/>
    </row>
    <row r="26" ht="51" customHeight="1" spans="1:7">
      <c r="A26" s="6" t="s">
        <v>61</v>
      </c>
      <c r="B26" s="7"/>
      <c r="C26" s="7" t="s">
        <v>62</v>
      </c>
      <c r="D26" s="11">
        <f>SUM(G4:G23)</f>
        <v>39.657</v>
      </c>
      <c r="E26" s="11"/>
      <c r="F26" s="11"/>
      <c r="G26" s="12"/>
    </row>
    <row r="27" ht="32.1" customHeight="1" spans="1:7">
      <c r="A27" s="6" t="s">
        <v>63</v>
      </c>
      <c r="B27" s="7"/>
      <c r="C27" s="14"/>
      <c r="D27" s="15"/>
      <c r="E27" s="15"/>
      <c r="F27" s="15"/>
      <c r="G27" s="16"/>
    </row>
    <row r="28" ht="32.1" customHeight="1" spans="1:7">
      <c r="A28" s="6" t="s">
        <v>64</v>
      </c>
      <c r="B28" s="7"/>
      <c r="C28" s="14"/>
      <c r="D28" s="15">
        <f>D26*D27</f>
        <v>0</v>
      </c>
      <c r="E28" s="15"/>
      <c r="F28" s="15"/>
      <c r="G28" s="16"/>
    </row>
    <row r="29" ht="32.1" customHeight="1" spans="1:7">
      <c r="A29" s="6" t="s">
        <v>65</v>
      </c>
      <c r="B29" s="7"/>
      <c r="C29" s="14"/>
      <c r="D29" s="15"/>
      <c r="E29" s="15"/>
      <c r="F29" s="15"/>
      <c r="G29" s="16"/>
    </row>
    <row r="30" ht="32.1" customHeight="1" spans="1:7">
      <c r="A30" s="17"/>
      <c r="B30" s="18"/>
      <c r="C30" s="18"/>
      <c r="D30" s="18"/>
      <c r="E30" s="18"/>
      <c r="F30" s="18"/>
      <c r="G30" s="19"/>
    </row>
    <row r="31" ht="32.1" customHeight="1" spans="1:7">
      <c r="A31" s="20" t="s">
        <v>66</v>
      </c>
      <c r="B31" s="20"/>
      <c r="C31" s="20"/>
      <c r="D31" s="20"/>
      <c r="E31" s="20"/>
      <c r="F31" s="20"/>
      <c r="G31" s="20"/>
    </row>
    <row r="32" ht="32.1" customHeight="1" spans="1:7">
      <c r="A32" s="20" t="s">
        <v>67</v>
      </c>
      <c r="B32" s="20"/>
      <c r="C32" s="20"/>
      <c r="D32" s="20"/>
      <c r="E32" s="20"/>
      <c r="F32" s="20"/>
      <c r="G32" s="20"/>
    </row>
    <row r="33" ht="32.1" customHeight="1" spans="1:7">
      <c r="A33" s="21">
        <v>45009</v>
      </c>
      <c r="B33" s="21"/>
      <c r="C33" s="21"/>
      <c r="D33" s="21"/>
      <c r="E33" s="21"/>
      <c r="F33" s="21"/>
      <c r="G33" s="21"/>
    </row>
    <row r="34" ht="32.1" customHeight="1" spans="1:7">
      <c r="A34" s="22"/>
      <c r="B34" s="22"/>
      <c r="C34" s="22"/>
      <c r="D34" s="22"/>
      <c r="E34" s="22"/>
      <c r="F34" s="22"/>
      <c r="G34" s="22"/>
    </row>
  </sheetData>
  <mergeCells count="20">
    <mergeCell ref="A1:G1"/>
    <mergeCell ref="B2:E2"/>
    <mergeCell ref="F2:G2"/>
    <mergeCell ref="A24:B24"/>
    <mergeCell ref="C24:G24"/>
    <mergeCell ref="A25:B25"/>
    <mergeCell ref="C25:G25"/>
    <mergeCell ref="A26:B26"/>
    <mergeCell ref="D26:G26"/>
    <mergeCell ref="A27:C27"/>
    <mergeCell ref="D27:G27"/>
    <mergeCell ref="A28:C28"/>
    <mergeCell ref="D28:G28"/>
    <mergeCell ref="A29:C29"/>
    <mergeCell ref="D29:G29"/>
    <mergeCell ref="A30:G30"/>
    <mergeCell ref="A31:G31"/>
    <mergeCell ref="A32:G32"/>
    <mergeCell ref="A33:G33"/>
    <mergeCell ref="A34:G34"/>
  </mergeCells>
  <printOptions horizontalCentered="1"/>
  <pageMargins left="0.354166666666667" right="0.354330708661417" top="0.432638888888889" bottom="0.472222222222222" header="0.236111111111111" footer="0.511811023622047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明细报价表-物资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♥wenwen</cp:lastModifiedBy>
  <dcterms:created xsi:type="dcterms:W3CDTF">2021-11-26T07:43:00Z</dcterms:created>
  <cp:lastPrinted>2023-02-24T01:13:00Z</cp:lastPrinted>
  <dcterms:modified xsi:type="dcterms:W3CDTF">2023-03-17T02:45:31Z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120AE3F2832347849C71312968011161</vt:lpwstr>
  </property>
  <property fmtid="{D5CDD505-2E9C-101B-9397-08002B2CF9AE}" pid="3" name="KSOProductBuildVer">
    <vt:lpwstr>2052-11.1.0.13703</vt:lpwstr>
  </property>
</Properties>
</file>